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giar-my.sharepoint.com/personal/p_luu_cgiar_org/Documents/PaulFiles/4 pour 1000/Signataires DI 1 &amp; 2/Nouvel adhérant/"/>
    </mc:Choice>
  </mc:AlternateContent>
  <xr:revisionPtr revIDLastSave="0" documentId="8_{C67B157E-AF06-4C53-90FA-09E2E0C874AE}" xr6:coauthVersionLast="36" xr6:coauthVersionMax="36" xr10:uidLastSave="{00000000-0000-0000-0000-000000000000}"/>
  <bookViews>
    <workbookView xWindow="-9" yWindow="3634" windowWidth="19217" windowHeight="3669" xr2:uid="{00000000-000D-0000-FFFF-FFFF00000000}"/>
  </bookViews>
  <sheets>
    <sheet name="Formulaire" sheetId="1" r:id="rId1"/>
    <sheet name="Data" sheetId="2" state="hidden" r:id="rId2"/>
  </sheets>
  <definedNames>
    <definedName name="Language">Formulaire!$A$17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AC2" i="2" l="1"/>
  <c r="AB2" i="2"/>
  <c r="AA2" i="2"/>
  <c r="Z2" i="2"/>
  <c r="Y2" i="2"/>
  <c r="X2" i="2"/>
  <c r="W2" i="2"/>
  <c r="V2" i="2"/>
  <c r="A17" i="1" l="1"/>
  <c r="A15" i="1" l="1"/>
  <c r="A9" i="1"/>
  <c r="A5" i="1"/>
  <c r="A6" i="1"/>
  <c r="A7" i="1"/>
  <c r="A11" i="1"/>
  <c r="A13" i="1"/>
  <c r="A10" i="1"/>
  <c r="A14" i="1"/>
  <c r="A12" i="1"/>
  <c r="E21" i="1"/>
  <c r="B17" i="1"/>
  <c r="E65" i="1"/>
  <c r="B62" i="1"/>
  <c r="B59" i="1"/>
  <c r="E64" i="1"/>
  <c r="E60" i="1"/>
  <c r="B55" i="1"/>
  <c r="E63" i="1"/>
  <c r="C60" i="1"/>
  <c r="B54" i="1"/>
  <c r="B67" i="1"/>
  <c r="E62" i="1"/>
  <c r="D59" i="1"/>
  <c r="B51" i="1"/>
  <c r="B56" i="1"/>
  <c r="B46" i="1"/>
  <c r="B35" i="1"/>
  <c r="E29" i="1"/>
  <c r="B28" i="1"/>
  <c r="B22" i="1"/>
  <c r="B49" i="1"/>
  <c r="B43" i="1"/>
  <c r="B33" i="1"/>
  <c r="E28" i="1"/>
  <c r="E20" i="1"/>
  <c r="B48" i="1"/>
  <c r="B41" i="1"/>
  <c r="B31" i="1"/>
  <c r="E27" i="1"/>
  <c r="B26" i="1"/>
  <c r="B20" i="1"/>
  <c r="B57" i="1"/>
  <c r="B47" i="1"/>
  <c r="B40" i="1"/>
  <c r="E26" i="1"/>
  <c r="B29" i="1"/>
  <c r="B24" i="1"/>
  <c r="E17" i="1"/>
  <c r="B27" i="1"/>
  <c r="A3" i="1"/>
  <c r="A2" i="1"/>
  <c r="F33" i="1"/>
  <c r="U2" i="2" l="1"/>
  <c r="Q2" i="2"/>
  <c r="T2" i="2"/>
  <c r="S2" i="2"/>
  <c r="R2" i="2"/>
  <c r="P2" i="2"/>
  <c r="O2" i="2"/>
  <c r="N2" i="2"/>
  <c r="M2" i="2"/>
  <c r="L2" i="2"/>
  <c r="K2" i="2"/>
  <c r="J2" i="2"/>
  <c r="I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<sst xmlns="http://schemas.openxmlformats.org/spreadsheetml/2006/main" count="62" uniqueCount="62">
  <si>
    <t>FORUM</t>
  </si>
  <si>
    <t>CONSORTIUM</t>
  </si>
  <si>
    <t>Etat ou collectivité locale</t>
  </si>
  <si>
    <t>Organisation internationale ou régionale</t>
  </si>
  <si>
    <t>Institution de recherche et/ou d'enseignement</t>
  </si>
  <si>
    <t>Organisation de producteurs agricoles</t>
  </si>
  <si>
    <t>Organisation de la société civile et organisation à but non lucratif</t>
  </si>
  <si>
    <t>Organisation à caractère commercial et/ou à but lucratif</t>
  </si>
  <si>
    <t>Banque de développement ou Fondation</t>
  </si>
  <si>
    <t>Publique</t>
  </si>
  <si>
    <t>Privée</t>
  </si>
  <si>
    <t>Mixte</t>
  </si>
  <si>
    <t>IDOrganisation</t>
  </si>
  <si>
    <t>OrgaName2</t>
  </si>
  <si>
    <t>Address</t>
  </si>
  <si>
    <t>ZipCode</t>
  </si>
  <si>
    <t>Town</t>
  </si>
  <si>
    <t>Country</t>
  </si>
  <si>
    <t>Region</t>
  </si>
  <si>
    <t>Continent</t>
  </si>
  <si>
    <t>Website</t>
  </si>
  <si>
    <t>PostalAddress</t>
  </si>
  <si>
    <t>PostalZipCode</t>
  </si>
  <si>
    <t>PostalTown</t>
  </si>
  <si>
    <t>PostalCountry</t>
  </si>
  <si>
    <t>GPS NorthSouth</t>
  </si>
  <si>
    <t>GPS EastWest</t>
  </si>
  <si>
    <t>BoxActivities</t>
  </si>
  <si>
    <t>Sources of funding</t>
  </si>
  <si>
    <t>BoxReasonsToJoin</t>
  </si>
  <si>
    <t>Forum</t>
  </si>
  <si>
    <t>Consortium</t>
  </si>
  <si>
    <t>SignataireNom</t>
  </si>
  <si>
    <t>SignataireFonction</t>
  </si>
  <si>
    <t>SignataireEmail</t>
  </si>
  <si>
    <t>SignataireTel</t>
  </si>
  <si>
    <t>ContactNom</t>
  </si>
  <si>
    <t>ContactFonction</t>
  </si>
  <si>
    <t>ContactEmail</t>
  </si>
  <si>
    <t>ContactTel</t>
  </si>
  <si>
    <t>Country, State or local collectivity</t>
  </si>
  <si>
    <t>International or regional organisation</t>
  </si>
  <si>
    <t>Development Bank or Foundation</t>
  </si>
  <si>
    <t>Research and/or Learning institution</t>
  </si>
  <si>
    <t>Farmers or Foresters Organisation</t>
  </si>
  <si>
    <t>Civil society Organisation and non-profit organisation</t>
  </si>
  <si>
    <t>Commercial and/or for-profit Organisation</t>
  </si>
  <si>
    <t>Public</t>
  </si>
  <si>
    <t>Private</t>
  </si>
  <si>
    <t>Mixt</t>
  </si>
  <si>
    <t>Pública</t>
  </si>
  <si>
    <t>Privada</t>
  </si>
  <si>
    <t>Mixta</t>
  </si>
  <si>
    <t>Organización internacional o regional</t>
  </si>
  <si>
    <t>Banco o Fundación de Desarrollo</t>
  </si>
  <si>
    <t>Institución de investigación y / o enseñanza</t>
  </si>
  <si>
    <t>Organización de agricultores o forestales</t>
  </si>
  <si>
    <t>Organización de la sociedad civil y organización sin ánimo de lucro</t>
  </si>
  <si>
    <t>Organización comercial y / o con fines de lucro</t>
  </si>
  <si>
    <t>Estados o colectividades locales</t>
  </si>
  <si>
    <t>College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</si>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</sst>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dd\-mmm\-yyyy"/>
  </numFmts>
  <fonts count="26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10"/>
      <color theme="1"/>
      <name val="Impact"/>
      <family val="2"/>
      <scheme val="major"/>
    </font>
    <font>
      <sz val="22"/>
      <color theme="5" tint="-0.249977111117893"/>
      <name val="Impact"/>
      <family val="2"/>
      <scheme val="major"/>
    </font>
    <font>
      <sz val="12"/>
      <color rgb="FF00B050"/>
      <name val="Impact"/>
      <family val="2"/>
      <scheme val="major"/>
    </font>
    <font>
      <sz val="10"/>
      <color rgb="FF00B050"/>
      <name val="Impact"/>
      <family val="2"/>
      <scheme val="major"/>
    </font>
    <font>
      <sz val="10"/>
      <color theme="1" tint="0.499984740745262"/>
      <name val="Impact"/>
      <family val="2"/>
      <scheme val="major"/>
    </font>
    <font>
      <sz val="12"/>
      <color theme="1" tint="0.499984740745262"/>
      <name val="Impact"/>
      <family val="2"/>
      <scheme val="major"/>
    </font>
    <font>
      <sz val="10"/>
      <name val="Impact"/>
      <family val="2"/>
      <scheme val="major"/>
    </font>
    <font>
      <sz val="10"/>
      <color theme="3"/>
      <name val="Arial"/>
      <family val="2"/>
      <scheme val="minor"/>
    </font>
    <font>
      <sz val="8"/>
      <color theme="1" tint="0.499984740745262"/>
      <name val="Impact"/>
      <family val="2"/>
      <scheme val="major"/>
    </font>
    <font>
      <i/>
      <sz val="8"/>
      <color theme="2" tint="-0.249977111117893"/>
      <name val="Impact"/>
      <family val="2"/>
      <scheme val="major"/>
    </font>
    <font>
      <sz val="11"/>
      <name val="Arial"/>
      <family val="2"/>
      <scheme val="minor"/>
    </font>
    <font>
      <sz val="11"/>
      <color rgb="FFFF0000"/>
      <name val="Franklin Gothic Medium Cond"/>
      <family val="2"/>
    </font>
    <font>
      <sz val="10"/>
      <color theme="6" tint="0.39997558519241921"/>
      <name val="Impact"/>
      <family val="2"/>
      <scheme val="major"/>
    </font>
    <font>
      <sz val="11"/>
      <color theme="5" tint="-0.249977111117893"/>
      <name val="Impact"/>
      <family val="2"/>
      <scheme val="major"/>
    </font>
    <font>
      <sz val="10"/>
      <name val="Arial"/>
      <family val="2"/>
      <scheme val="minor"/>
    </font>
    <font>
      <sz val="10"/>
      <color theme="2"/>
      <name val="Arial"/>
      <family val="2"/>
      <scheme val="minor"/>
    </font>
    <font>
      <sz val="8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darkUp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rgb="FFF7C3B3"/>
        <bgColor indexed="64"/>
      </patternFill>
    </fill>
    <fill>
      <patternFill patternType="solid">
        <fgColor rgb="FF7948A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4" fillId="0" borderId="0" xfId="1" applyAlignment="1" applyProtection="1">
      <alignment vertical="center"/>
    </xf>
    <xf numFmtId="0" fontId="0" fillId="2" borderId="0" xfId="0" applyFill="1" applyAlignme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0" fontId="8" fillId="0" borderId="0" xfId="2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horizontal="left"/>
    </xf>
    <xf numFmtId="0" fontId="17" fillId="0" borderId="0" xfId="0" applyFont="1" applyAlignment="1" applyProtection="1">
      <alignment horizontal="right" vertical="top"/>
    </xf>
    <xf numFmtId="0" fontId="5" fillId="0" borderId="0" xfId="0" applyFont="1" applyProtection="1"/>
    <xf numFmtId="0" fontId="16" fillId="0" borderId="0" xfId="0" applyFont="1" applyProtection="1"/>
    <xf numFmtId="0" fontId="13" fillId="0" borderId="0" xfId="0" applyFont="1" applyAlignment="1" applyProtection="1"/>
    <xf numFmtId="0" fontId="8" fillId="0" borderId="0" xfId="2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3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8" fillId="0" borderId="0" xfId="2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4" fillId="0" borderId="3" xfId="0" applyFont="1" applyBorder="1" applyAlignment="1" applyProtection="1">
      <alignment horizontal="center"/>
    </xf>
    <xf numFmtId="0" fontId="11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1" xfId="5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0" fillId="0" borderId="9" xfId="0" applyBorder="1" applyProtection="1"/>
    <xf numFmtId="0" fontId="21" fillId="0" borderId="0" xfId="0" applyFont="1" applyProtection="1"/>
    <xf numFmtId="0" fontId="0" fillId="5" borderId="0" xfId="0" applyFill="1" applyProtection="1"/>
    <xf numFmtId="0" fontId="23" fillId="6" borderId="0" xfId="0" applyFont="1" applyFill="1" applyProtection="1"/>
    <xf numFmtId="0" fontId="23" fillId="7" borderId="0" xfId="0" applyFont="1" applyFill="1" applyProtection="1"/>
    <xf numFmtId="0" fontId="0" fillId="8" borderId="0" xfId="0" applyFill="1"/>
    <xf numFmtId="0" fontId="9" fillId="3" borderId="1" xfId="0" applyFont="1" applyFill="1" applyBorder="1" applyAlignment="1" applyProtection="1">
      <alignment horizontal="left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center"/>
    </xf>
    <xf numFmtId="0" fontId="23" fillId="9" borderId="0" xfId="0" applyFont="1" applyFill="1" applyProtection="1"/>
    <xf numFmtId="0" fontId="23" fillId="9" borderId="0" xfId="0" applyFont="1" applyFill="1" applyAlignment="1" applyProtection="1">
      <alignment vertical="center"/>
    </xf>
    <xf numFmtId="0" fontId="23" fillId="10" borderId="0" xfId="0" applyFont="1" applyFill="1" applyProtection="1"/>
    <xf numFmtId="0" fontId="23" fillId="10" borderId="0" xfId="0" applyFont="1" applyFill="1" applyAlignment="1" applyProtection="1">
      <alignment vertical="center"/>
    </xf>
    <xf numFmtId="0" fontId="23" fillId="11" borderId="0" xfId="0" applyFont="1" applyFill="1" applyProtection="1"/>
    <xf numFmtId="0" fontId="23" fillId="12" borderId="0" xfId="0" applyFont="1" applyFill="1" applyProtection="1"/>
    <xf numFmtId="0" fontId="0" fillId="0" borderId="0" xfId="0" quotePrefix="1"/>
    <xf numFmtId="0" fontId="25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right" vertical="center" wrapText="1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9" fillId="4" borderId="4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164" fontId="9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19" fillId="3" borderId="8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left" vertical="center" wrapText="1"/>
      <protection locked="0"/>
    </xf>
  </cellXfs>
  <cellStyles count="7">
    <cellStyle name="Lien hypertexte" xfId="5" builtinId="8" customBuiltin="1"/>
    <cellStyle name="Lien hypertexte visité" xfId="6" builtinId="9" customBuiltin="1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6"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7948AA"/>
      <color rgb="FFF7C3B3"/>
      <color rgb="FFFFD9E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3271157</xdr:colOff>
      <xdr:row>15</xdr:row>
      <xdr:rowOff>61800</xdr:rowOff>
    </xdr:from>
    <xdr:to>
      <xdr:col>5</xdr:col>
      <xdr:colOff>3858984</xdr:colOff>
      <xdr:row>16</xdr:row>
      <xdr:rowOff>728506</xdr:rowOff>
    </xdr:to>
    <xdr:pic>
      <xdr:nvPicPr>
        <xdr:cNvPr id="2" name="Emplacement réservé au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61800"/>
          <a:ext cx="587827" cy="89530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S68"/>
  <sheetViews>
    <sheetView showGridLines="0" tabSelected="1" zoomScaleNormal="100" workbookViewId="0">
      <selection activeCell="C20" sqref="C20"/>
    </sheetView>
  </sheetViews>
  <sheetFormatPr baseColWidth="10" defaultColWidth="9.15234375" defaultRowHeight="12.45" x14ac:dyDescent="0.3"/>
  <cols>
    <col min="1" max="1" width="6.23046875" style="2" customWidth="1"/>
    <col min="2" max="2" width="23" style="2" customWidth="1"/>
    <col min="3" max="3" width="29.15234375" style="2" customWidth="1"/>
    <col min="4" max="4" width="6.23046875" style="2" customWidth="1"/>
    <col min="5" max="5" width="26.84375" style="2" customWidth="1"/>
    <col min="6" max="6" width="58.07421875" style="2" customWidth="1"/>
    <col min="7" max="19" width="9.15234375" style="2"/>
  </cols>
  <sheetData>
    <row r="1" spans="1:6" ht="3.55" customHeight="1" x14ac:dyDescent="0.3">
      <c r="A1" s="41"/>
      <c r="B1" s="41"/>
      <c r="C1" s="41"/>
      <c r="D1" s="41"/>
      <c r="E1" s="41"/>
      <c r="F1" s="41"/>
    </row>
    <row r="2" spans="1:6" hidden="1" x14ac:dyDescent="0.3">
      <c r="A2" s="42" t="str">
        <f xml:space="preserve"> CHOOSE(Language,B2,B2,B2)</f>
        <v>FORUM</v>
      </c>
      <c r="B2" s="52" t="s">
        <v>0</v>
      </c>
    </row>
    <row r="3" spans="1:6" hidden="1" x14ac:dyDescent="0.3">
      <c r="A3" s="42" t="str">
        <f xml:space="preserve"> CHOOSE(Language,B3,B3,B3)</f>
        <v>CONSORTIUM</v>
      </c>
      <c r="B3" s="53" t="s">
        <v>1</v>
      </c>
    </row>
    <row r="4" spans="1:6" hidden="1" x14ac:dyDescent="0.3"/>
    <row r="5" spans="1:6" hidden="1" x14ac:dyDescent="0.3">
      <c r="A5" s="43" t="str">
        <f xml:space="preserve"> CHOOSE(Language,B5,D5,C5)</f>
        <v>Pública</v>
      </c>
      <c r="B5" s="54" t="s">
        <v>9</v>
      </c>
      <c r="C5" s="54" t="s">
        <v>50</v>
      </c>
      <c r="D5" s="54" t="s">
        <v>47</v>
      </c>
    </row>
    <row r="6" spans="1:6" hidden="1" x14ac:dyDescent="0.3">
      <c r="A6" s="43" t="str">
        <f xml:space="preserve"> CHOOSE(Language,B6,D6,C6)</f>
        <v>Privada</v>
      </c>
      <c r="B6" s="54" t="s">
        <v>10</v>
      </c>
      <c r="C6" s="54" t="s">
        <v>51</v>
      </c>
      <c r="D6" s="54" t="s">
        <v>48</v>
      </c>
    </row>
    <row r="7" spans="1:6" hidden="1" x14ac:dyDescent="0.3">
      <c r="A7" s="43" t="str">
        <f xml:space="preserve"> CHOOSE(Language,B7,D7,C7)</f>
        <v>Mixta</v>
      </c>
      <c r="B7" s="54" t="s">
        <v>11</v>
      </c>
      <c r="C7" s="54" t="s">
        <v>52</v>
      </c>
      <c r="D7" s="54" t="s">
        <v>49</v>
      </c>
    </row>
    <row r="8" spans="1:6" hidden="1" x14ac:dyDescent="0.3"/>
    <row r="9" spans="1:6" hidden="1" x14ac:dyDescent="0.3">
      <c r="A9" s="55" t="str">
        <f t="shared" ref="A9:A15" si="0" xml:space="preserve"> CHOOSE(Language,B9,D9,C9)</f>
        <v>Estados o colectividades locales</v>
      </c>
      <c r="B9" s="50" t="s">
        <v>2</v>
      </c>
      <c r="C9" s="50" t="s">
        <v>59</v>
      </c>
      <c r="D9" s="50" t="s">
        <v>40</v>
      </c>
    </row>
    <row r="10" spans="1:6" hidden="1" x14ac:dyDescent="0.3">
      <c r="A10" s="55" t="str">
        <f t="shared" si="0"/>
        <v>Organización internacional o regional</v>
      </c>
      <c r="B10" s="51" t="s">
        <v>3</v>
      </c>
      <c r="C10" s="50" t="s">
        <v>53</v>
      </c>
      <c r="D10" s="51" t="s">
        <v>41</v>
      </c>
    </row>
    <row r="11" spans="1:6" hidden="1" x14ac:dyDescent="0.3">
      <c r="A11" s="55" t="str">
        <f t="shared" si="0"/>
        <v>Banco o Fundación de Desarrollo</v>
      </c>
      <c r="B11" s="50" t="s">
        <v>8</v>
      </c>
      <c r="C11" s="51" t="s">
        <v>54</v>
      </c>
      <c r="D11" s="50" t="s">
        <v>42</v>
      </c>
    </row>
    <row r="12" spans="1:6" hidden="1" x14ac:dyDescent="0.3">
      <c r="A12" s="55" t="str">
        <f t="shared" si="0"/>
        <v>Institución de investigación y / o enseñanza</v>
      </c>
      <c r="B12" s="50" t="s">
        <v>4</v>
      </c>
      <c r="C12" s="50" t="s">
        <v>55</v>
      </c>
      <c r="D12" s="50" t="s">
        <v>43</v>
      </c>
    </row>
    <row r="13" spans="1:6" hidden="1" x14ac:dyDescent="0.3">
      <c r="A13" s="55" t="str">
        <f t="shared" si="0"/>
        <v>Organización de agricultores o forestales</v>
      </c>
      <c r="B13" s="50" t="s">
        <v>5</v>
      </c>
      <c r="C13" s="50" t="s">
        <v>56</v>
      </c>
      <c r="D13" s="50" t="s">
        <v>44</v>
      </c>
    </row>
    <row r="14" spans="1:6" hidden="1" x14ac:dyDescent="0.3">
      <c r="A14" s="55" t="str">
        <f t="shared" si="0"/>
        <v>Organización de la sociedad civil y organización sin ánimo de lucro</v>
      </c>
      <c r="B14" s="50" t="s">
        <v>6</v>
      </c>
      <c r="C14" s="50" t="s">
        <v>57</v>
      </c>
      <c r="D14" s="50" t="s">
        <v>45</v>
      </c>
    </row>
    <row r="15" spans="1:6" hidden="1" x14ac:dyDescent="0.3">
      <c r="A15" s="55" t="str">
        <f t="shared" si="0"/>
        <v>Organización comercial y / o con fines de lucro</v>
      </c>
      <c r="B15" s="50" t="s">
        <v>7</v>
      </c>
      <c r="C15" s="50" t="s">
        <v>58</v>
      </c>
      <c r="D15" s="50" t="s">
        <v>46</v>
      </c>
    </row>
    <row r="16" spans="1:6" ht="18" customHeight="1" x14ac:dyDescent="0.3">
      <c r="A16" s="57" t="s">
        <v>61</v>
      </c>
    </row>
    <row r="17" spans="1:19" s="1" customFormat="1" ht="66" customHeight="1" x14ac:dyDescent="0.3">
      <c r="A17" s="48">
        <f>IF(A16="FR",1,IF(A16="EN",2,3))</f>
        <v>3</v>
      </c>
      <c r="B17" s="5" t="str">
        <f xml:space="preserve"> CHOOSE(Language,"FORMULAIRE D’ADHÉSION","FORM TO JOIN","FORMAS DE ADHESIÓN ")</f>
        <v xml:space="preserve">FORMAS DE ADHESIÓN </v>
      </c>
      <c r="C17" s="4"/>
      <c r="D17" s="4"/>
      <c r="E17" s="49" t="str">
        <f xml:space="preserve"> CHOOSE(Language,"Initiative ""4 pour 1000""","""4 per 1000"" Initiative","Iniciativa ""4 por 1000""")</f>
        <v>Iniciativa "4 por 1000"</v>
      </c>
      <c r="F17" s="4"/>
      <c r="G17" s="4"/>
      <c r="H17" s="4"/>
      <c r="J17" s="4"/>
      <c r="L17" s="4"/>
      <c r="M17" s="4"/>
      <c r="N17" s="4"/>
      <c r="O17" s="4"/>
      <c r="P17" s="4"/>
      <c r="Q17" s="4"/>
      <c r="R17" s="4"/>
      <c r="S17" s="4"/>
    </row>
    <row r="18" spans="1:19" ht="4.5" customHeight="1" x14ac:dyDescent="0.3">
      <c r="B18" s="6"/>
      <c r="C18" s="6"/>
      <c r="D18" s="6"/>
      <c r="E18" s="6"/>
      <c r="F18" s="6"/>
    </row>
    <row r="20" spans="1:19" ht="15.9" x14ac:dyDescent="0.4">
      <c r="A20" s="39"/>
      <c r="B20" s="33" t="str">
        <f xml:space="preserve"> CHOOSE(Language,"Adhésion au","Joining the","Unirse a")</f>
        <v>Unirse a</v>
      </c>
      <c r="C20" s="34"/>
      <c r="E20" s="7" t="str">
        <f xml:space="preserve"> CHOOSE(Language,"Collège","College","GRUPO")</f>
        <v>GRUPO</v>
      </c>
      <c r="F20" s="35"/>
    </row>
    <row r="21" spans="1:19" ht="30" customHeight="1" x14ac:dyDescent="0.3">
      <c r="B21" s="59" t="str">
        <f>IF(C24="","",IF(C20="",CHOOSE(Language,"Choisissez Forum ou Consortium dans la cellule ci-dessus" &amp; CHAR(10) &amp; "(utilisez la liste déroulante à droite de la cellule)","Choose Forum or Consortium in the cell above" &amp; CHAR(10) &amp; "(use the dropdown list on the right of the cell)","Elija Foro o Consorcio en la celda de arriba" &amp; CHAR(10) &amp; "(use la lista desplegable a la derecha de la celda)"),""))</f>
        <v/>
      </c>
      <c r="C21" s="59"/>
      <c r="E21" s="60" t="str">
        <f>IF(C24="","",IF(C20="","",IF(F20="",CHOOSE(Language,"Indiquez le collège auquel vous souhaitez appartenir dans la cellule ci-dessus" &amp; CHAR(10) &amp; "(utilisez la liste déroulante à droite de la cellule)","Indicate the college to which you would like to belong in the cell above" &amp; CHAR(10) &amp; "(use the dropdown list on the right of the cell)","Indique el grupo al que desea pertenecer en la celda de arriba" &amp; CHAR(10) &amp; "(use la lista desplegable a la derecha de la celda)"),IF(AND(C20="CONSORTIUM",OR(F20="Organisation à caractère commercial et/ou à but lucratif",F20="Commercial and/or for-profit Organisation",F20="Organización comercial y / o con fines de lucro")),CHOOSE(Language,"ATTENTION : les organisations à but lucratif ne peuvent pas être membres du Consortium, mais seulement du Forum" &amp; CHAR(10) &amp; " - veuillez modifier votre demande d'adhésion en ce sens","ATTENTION : for-profit organizations cannot be members of the Consortium, but only of the Forum" &amp; CHAR(10) &amp; " - please modify your application accordingly","ATENCIÓN: las organizaciones con fines de lucro no pueden ser miembros del Consorcio, sino solo del Foro" &amp; CHAR(10) &amp; " - modifique su solicitud de membresía para este efecto"),""))))</f>
        <v/>
      </c>
      <c r="F21" s="60"/>
    </row>
    <row r="22" spans="1:19" ht="23.25" customHeight="1" x14ac:dyDescent="0.3">
      <c r="B22" s="10" t="str">
        <f xml:space="preserve"> CHOOSE(Language,"INFORMATIONS CONCERNANT L'ORGANISATION","INFORMATION RELATED TO THE ORGANISATION","INFORMACIÓN RELACIONADA CON LA ORGANIZACIÓN")</f>
        <v>INFORMACIÓN RELACIONADA CON LA ORGANIZACIÓN</v>
      </c>
      <c r="E22" s="8"/>
      <c r="F22" s="9"/>
    </row>
    <row r="23" spans="1:19" ht="14.25" customHeight="1" x14ac:dyDescent="0.3">
      <c r="B23" s="10"/>
      <c r="E23" s="8"/>
      <c r="F23" s="9"/>
      <c r="K23" s="3"/>
    </row>
    <row r="24" spans="1:19" ht="25.3" customHeight="1" x14ac:dyDescent="0.3">
      <c r="B24" s="11" t="str">
        <f xml:space="preserve"> CHOOSE(Language,"Nom","Name","Nombre")</f>
        <v>Nombre</v>
      </c>
      <c r="C24" s="61"/>
      <c r="D24" s="62"/>
      <c r="E24" s="62"/>
      <c r="F24" s="63"/>
    </row>
    <row r="25" spans="1:19" ht="25.3" customHeight="1" x14ac:dyDescent="0.3">
      <c r="B25" s="12"/>
      <c r="C25" s="13"/>
      <c r="D25" s="13"/>
      <c r="E25" s="13"/>
      <c r="F25" s="13"/>
    </row>
    <row r="26" spans="1:19" ht="18.75" customHeight="1" x14ac:dyDescent="0.3">
      <c r="B26" s="11" t="str">
        <f xml:space="preserve"> CHOOSE(Language,"Adresse physique","Address","Dirección")</f>
        <v>Dirección</v>
      </c>
      <c r="C26" s="36"/>
      <c r="D26" s="14"/>
      <c r="E26" s="11" t="str">
        <f xml:space="preserve"> CHOOSE(Language,"Adresse postale*","Postal Address*","Dirección postal*")</f>
        <v>Dirección postal*</v>
      </c>
      <c r="F26" s="36"/>
    </row>
    <row r="27" spans="1:19" ht="18.75" customHeight="1" x14ac:dyDescent="0.3">
      <c r="B27" s="11" t="str">
        <f xml:space="preserve"> CHOOSE(Language,"Code postal","Zip Code","Código Postal")</f>
        <v>Código Postal</v>
      </c>
      <c r="C27" s="45"/>
      <c r="D27" s="15"/>
      <c r="E27" s="11" t="str">
        <f xml:space="preserve"> CHOOSE(Language,"Code postal","Zip Code","Código Postal")</f>
        <v>Código Postal</v>
      </c>
      <c r="F27" s="45"/>
    </row>
    <row r="28" spans="1:19" ht="18.75" customHeight="1" x14ac:dyDescent="0.3">
      <c r="B28" s="11" t="str">
        <f xml:space="preserve"> CHOOSE(Language,"Ville","Town","Ciudad")</f>
        <v>Ciudad</v>
      </c>
      <c r="C28" s="36"/>
      <c r="D28" s="15"/>
      <c r="E28" s="11" t="str">
        <f xml:space="preserve"> CHOOSE(Language,"Ville","Town","Ciudad")</f>
        <v>Ciudad</v>
      </c>
      <c r="F28" s="36"/>
    </row>
    <row r="29" spans="1:19" ht="18.75" customHeight="1" x14ac:dyDescent="0.3">
      <c r="B29" s="11" t="str">
        <f xml:space="preserve"> CHOOSE(Language,"Pays","Country","País")</f>
        <v>País</v>
      </c>
      <c r="C29" s="36"/>
      <c r="D29" s="15"/>
      <c r="E29" s="11" t="str">
        <f xml:space="preserve"> CHOOSE(Language,"Pays","Country","País")</f>
        <v>País</v>
      </c>
      <c r="F29" s="36"/>
    </row>
    <row r="30" spans="1:19" ht="10.95" customHeight="1" x14ac:dyDescent="0.3">
      <c r="B30" s="16"/>
      <c r="C30" s="14"/>
      <c r="D30" s="15"/>
      <c r="E30" s="16"/>
      <c r="F30" s="14"/>
    </row>
    <row r="31" spans="1:19" ht="18.75" customHeight="1" x14ac:dyDescent="0.3">
      <c r="B31" s="11" t="str">
        <f xml:space="preserve"> CHOOSE(Language,"Site Web","Web Site","Página web")</f>
        <v>Página web</v>
      </c>
      <c r="C31" s="70"/>
      <c r="D31" s="70"/>
      <c r="E31" s="70"/>
      <c r="F31" s="70"/>
    </row>
    <row r="32" spans="1:19" ht="8.25" customHeight="1" x14ac:dyDescent="0.3">
      <c r="B32" s="17"/>
      <c r="C32" s="18"/>
      <c r="D32" s="18"/>
      <c r="E32" s="18"/>
      <c r="F32" s="18"/>
    </row>
    <row r="33" spans="2:11" ht="18.75" customHeight="1" x14ac:dyDescent="0.3">
      <c r="B33" s="17" t="str">
        <f xml:space="preserve"> CHOOSE(Language,"Coordonnées GPS","GPS Data","Datos de GPS")</f>
        <v>Datos de GPS</v>
      </c>
      <c r="C33" s="37"/>
      <c r="D33" s="15"/>
      <c r="E33" s="36"/>
      <c r="F33" s="19" t="str">
        <f xml:space="preserve"> CHOOSE(Language,"* si différente de l'adresse physique","EN","SP")</f>
        <v>SP</v>
      </c>
    </row>
    <row r="34" spans="2:11" ht="12.55" customHeight="1" x14ac:dyDescent="0.3">
      <c r="B34" s="20"/>
      <c r="C34" s="20"/>
      <c r="D34" s="20"/>
    </row>
    <row r="35" spans="2:11" ht="18.75" customHeight="1" x14ac:dyDescent="0.3">
      <c r="B35" s="17" t="str">
        <f xml:space="preserve"> CHOOSE(Language,"Activités de l'Organisation en quelques mots","Activities of the Organisation in few words","Breve descripción de las actividades de la Organización")</f>
        <v>Breve descripción de las actividades de la Organización</v>
      </c>
      <c r="C35" s="20"/>
      <c r="D35" s="20"/>
    </row>
    <row r="36" spans="2:11" ht="18.75" customHeight="1" x14ac:dyDescent="0.3">
      <c r="B36" s="74"/>
      <c r="C36" s="75"/>
      <c r="D36" s="75"/>
      <c r="E36" s="75"/>
      <c r="F36" s="76"/>
    </row>
    <row r="37" spans="2:11" ht="18.75" customHeight="1" x14ac:dyDescent="0.3">
      <c r="B37" s="77"/>
      <c r="C37" s="78"/>
      <c r="D37" s="78"/>
      <c r="E37" s="78"/>
      <c r="F37" s="79"/>
    </row>
    <row r="38" spans="2:11" ht="18.75" customHeight="1" x14ac:dyDescent="0.3">
      <c r="B38" s="80"/>
      <c r="C38" s="81"/>
      <c r="D38" s="81"/>
      <c r="E38" s="81"/>
      <c r="F38" s="82"/>
      <c r="G38" s="3"/>
      <c r="H38" s="3"/>
      <c r="I38" s="3"/>
    </row>
    <row r="39" spans="2:11" ht="11.15" customHeight="1" x14ac:dyDescent="0.3">
      <c r="B39" s="20"/>
      <c r="C39" s="20"/>
      <c r="D39" s="20"/>
      <c r="G39" s="3"/>
      <c r="H39" s="3"/>
      <c r="I39" s="3"/>
      <c r="J39" s="21"/>
      <c r="K39" s="21"/>
    </row>
    <row r="40" spans="2:11" ht="18.75" customHeight="1" x14ac:dyDescent="0.3">
      <c r="B40" s="17" t="str">
        <f xml:space="preserve"> CHOOSE(Language,"Source(s) de financement","Source(s) of funding","Fuentes de financiación")</f>
        <v>Fuentes de financiación</v>
      </c>
      <c r="C40" s="38"/>
      <c r="D40" s="20"/>
      <c r="G40" s="3"/>
      <c r="I40" s="3"/>
      <c r="J40" s="21"/>
      <c r="K40" s="21"/>
    </row>
    <row r="41" spans="2:11" ht="27" customHeight="1" x14ac:dyDescent="0.3">
      <c r="B41" s="22" t="str">
        <f xml:space="preserve"> CHOOSE(Language,"Vos motivations à rejoindre l'Initiative ""4 pour 1000""","Motivations to join the ""4 per 1000"" Initiative","Razones para unirse a la Iniciativa ""4 por 1000""")</f>
        <v>Razones para unirse a la Iniciativa "4 por 1000"</v>
      </c>
      <c r="C41" s="20"/>
      <c r="D41" s="20"/>
      <c r="G41" s="3"/>
      <c r="I41" s="3"/>
      <c r="J41" s="21"/>
      <c r="K41" s="21"/>
    </row>
    <row r="42" spans="2:11" ht="65.7" customHeight="1" x14ac:dyDescent="0.3">
      <c r="B42" s="71"/>
      <c r="C42" s="72"/>
      <c r="D42" s="72"/>
      <c r="E42" s="72"/>
      <c r="F42" s="72"/>
      <c r="G42" s="3"/>
      <c r="I42" s="3"/>
      <c r="J42" s="21"/>
      <c r="K42" s="21"/>
    </row>
    <row r="43" spans="2:11" ht="36.9" customHeight="1" x14ac:dyDescent="0.45">
      <c r="B43" s="23" t="str">
        <f xml:space="preserve"> CHOOSE(Language,"Signataire de la ou des déclaration(s) d'intention","Signatory of declaration(s) of intention","Firmante de la Declaración de Intenciones")</f>
        <v>Firmante de la Declaración de Intenciones</v>
      </c>
      <c r="G43" s="3"/>
      <c r="H43" s="3"/>
      <c r="I43" s="3"/>
      <c r="J43" s="21"/>
      <c r="K43" s="21"/>
    </row>
    <row r="44" spans="2:11" ht="4.5" customHeight="1" x14ac:dyDescent="0.3">
      <c r="B44" s="6"/>
      <c r="C44" s="6"/>
      <c r="D44" s="6"/>
      <c r="E44" s="6"/>
      <c r="F44" s="6"/>
      <c r="G44" s="3"/>
      <c r="H44" s="3"/>
      <c r="I44" s="3"/>
      <c r="J44" s="21"/>
      <c r="K44" s="21"/>
    </row>
    <row r="45" spans="2:11" ht="12.9" customHeight="1" x14ac:dyDescent="0.3">
      <c r="B45" s="24"/>
      <c r="C45" s="24"/>
      <c r="D45" s="24"/>
      <c r="E45" s="25"/>
      <c r="F45" s="24"/>
      <c r="G45" s="3"/>
      <c r="H45" s="3"/>
      <c r="I45" s="3"/>
      <c r="J45" s="21"/>
      <c r="K45" s="21"/>
    </row>
    <row r="46" spans="2:11" ht="18.75" customHeight="1" x14ac:dyDescent="0.3">
      <c r="B46" s="26" t="str">
        <f xml:space="preserve"> CHOOSE(Language,"Nom du signataire","Name of the signatory","Nombre del firmante")</f>
        <v>Nombre del firmante</v>
      </c>
      <c r="C46" s="64"/>
      <c r="D46" s="65"/>
      <c r="E46" s="66"/>
      <c r="F46" s="27"/>
      <c r="G46" s="3"/>
      <c r="H46" s="3"/>
      <c r="I46" s="3"/>
      <c r="J46" s="21"/>
      <c r="K46" s="21"/>
    </row>
    <row r="47" spans="2:11" ht="18.75" customHeight="1" x14ac:dyDescent="0.3">
      <c r="B47" s="26" t="str">
        <f xml:space="preserve"> CHOOSE(Language,"Fonction du signataire","Function of the Signatory","Cargo  del firmante")</f>
        <v>Cargo  del firmante</v>
      </c>
      <c r="C47" s="64"/>
      <c r="D47" s="65"/>
      <c r="E47" s="66"/>
      <c r="F47" s="27"/>
      <c r="G47" s="3"/>
      <c r="H47" s="3"/>
      <c r="I47" s="3"/>
      <c r="J47" s="21"/>
      <c r="K47" s="21"/>
    </row>
    <row r="48" spans="2:11" ht="18.75" customHeight="1" x14ac:dyDescent="0.3">
      <c r="B48" s="26" t="str">
        <f xml:space="preserve"> CHOOSE(Language,"Courriel","Mail","Correo electrónico")</f>
        <v>Correo electrónico</v>
      </c>
      <c r="C48" s="64"/>
      <c r="D48" s="65"/>
      <c r="E48" s="66"/>
      <c r="F48" s="25"/>
      <c r="G48" s="21"/>
      <c r="H48" s="21"/>
      <c r="I48" s="21"/>
      <c r="J48" s="21"/>
      <c r="K48" s="21"/>
    </row>
    <row r="49" spans="2:11" ht="18.75" customHeight="1" x14ac:dyDescent="0.3">
      <c r="B49" s="26" t="str">
        <f xml:space="preserve"> CHOOSE(Language,"Téléphone","Phone","Teléfono")</f>
        <v>Teléfono</v>
      </c>
      <c r="C49" s="67"/>
      <c r="D49" s="68"/>
      <c r="E49" s="69"/>
      <c r="F49" s="25"/>
      <c r="G49" s="21"/>
      <c r="H49" s="21"/>
      <c r="I49" s="21"/>
      <c r="J49" s="21"/>
      <c r="K49" s="21"/>
    </row>
    <row r="50" spans="2:11" ht="18.75" customHeight="1" x14ac:dyDescent="0.3">
      <c r="B50" s="11"/>
      <c r="C50" s="13"/>
      <c r="D50" s="13"/>
      <c r="E50" s="13"/>
      <c r="F50" s="25"/>
      <c r="G50" s="21"/>
      <c r="H50" s="21"/>
      <c r="I50" s="21"/>
      <c r="J50" s="21"/>
      <c r="K50" s="21"/>
    </row>
    <row r="51" spans="2:11" ht="23.25" customHeight="1" x14ac:dyDescent="0.3">
      <c r="B51" s="28" t="str">
        <f xml:space="preserve"> CHOOSE(Language,"Contact pour l'Initiative","Contact for the Initiative","Contacto para la Iniciativa")</f>
        <v>Contacto para la Iniciativa</v>
      </c>
      <c r="G51" s="21"/>
      <c r="H51" s="21"/>
      <c r="I51" s="21"/>
      <c r="J51" s="21"/>
      <c r="K51" s="21"/>
    </row>
    <row r="52" spans="2:11" ht="4.5" customHeight="1" x14ac:dyDescent="0.3">
      <c r="B52" s="6"/>
      <c r="C52" s="6"/>
      <c r="D52" s="6"/>
      <c r="E52" s="6"/>
      <c r="F52" s="6"/>
    </row>
    <row r="53" spans="2:11" ht="12.9" customHeight="1" x14ac:dyDescent="0.3">
      <c r="B53" s="24"/>
      <c r="C53" s="24"/>
      <c r="D53" s="24"/>
      <c r="E53" s="25"/>
      <c r="F53" s="24"/>
    </row>
    <row r="54" spans="2:11" ht="18.75" customHeight="1" x14ac:dyDescent="0.3">
      <c r="B54" s="26" t="str">
        <f xml:space="preserve"> CHOOSE(Language,"Nom du contact","Name of the contact","Nombre del contaco")</f>
        <v>Nombre del contaco</v>
      </c>
      <c r="C54" s="64"/>
      <c r="D54" s="65"/>
      <c r="E54" s="66"/>
      <c r="F54" s="27"/>
    </row>
    <row r="55" spans="2:11" ht="18.75" customHeight="1" x14ac:dyDescent="0.3">
      <c r="B55" s="26" t="str">
        <f xml:space="preserve"> CHOOSE(Language,"Fonction du contact","Function of the contact","Cargo del contacto")</f>
        <v>Cargo del contacto</v>
      </c>
      <c r="C55" s="64"/>
      <c r="D55" s="65"/>
      <c r="E55" s="66"/>
      <c r="F55" s="27"/>
    </row>
    <row r="56" spans="2:11" ht="18.75" customHeight="1" x14ac:dyDescent="0.3">
      <c r="B56" s="26" t="str">
        <f xml:space="preserve"> CHOOSE(Language,"Courriel","Mail","Correo electrónico")</f>
        <v>Correo electrónico</v>
      </c>
      <c r="C56" s="64"/>
      <c r="D56" s="65"/>
      <c r="E56" s="66"/>
      <c r="F56" s="25"/>
    </row>
    <row r="57" spans="2:11" ht="18.75" customHeight="1" x14ac:dyDescent="0.3">
      <c r="B57" s="26" t="str">
        <f xml:space="preserve"> CHOOSE(Language,"Téléphone","Phone","Teléfono")</f>
        <v>Teléfono</v>
      </c>
      <c r="C57" s="67"/>
      <c r="D57" s="68"/>
      <c r="E57" s="69"/>
      <c r="F57" s="25"/>
    </row>
    <row r="58" spans="2:11" ht="18.75" customHeight="1" x14ac:dyDescent="0.3">
      <c r="B58" s="11"/>
      <c r="C58" s="13"/>
      <c r="D58" s="13"/>
      <c r="E58" s="13"/>
      <c r="F58" s="25"/>
    </row>
    <row r="59" spans="2:11" ht="33.75" customHeight="1" x14ac:dyDescent="0.3">
      <c r="B59" s="29" t="str">
        <f xml:space="preserve"> CHOOSE(Language,"Document rempli le","Document filled on","Documento rellenado el")</f>
        <v>Documento rellenado el</v>
      </c>
      <c r="C59" s="46"/>
      <c r="D59" s="11" t="str">
        <f xml:space="preserve"> CHOOSE(Language,"à","at","en")</f>
        <v>en</v>
      </c>
      <c r="E59" s="47"/>
      <c r="F59" s="24"/>
    </row>
    <row r="60" spans="2:11" x14ac:dyDescent="0.3">
      <c r="B60" s="30"/>
      <c r="C60" s="31" t="str">
        <f xml:space="preserve"> CHOOSE(Language,"Date","Date","Fecha")</f>
        <v>Fecha</v>
      </c>
      <c r="D60" s="32"/>
      <c r="E60" s="31" t="str">
        <f xml:space="preserve"> CHOOSE(Language,"Lieu","Place","Lugar")</f>
        <v>Lugar</v>
      </c>
      <c r="F60" s="30"/>
    </row>
    <row r="62" spans="2:11" x14ac:dyDescent="0.3">
      <c r="B62" s="73" t="str">
        <f xml:space="preserve"> CHOOSE(Language,"Documents à joindre en format électronique à ce formulaire :","Documents to join to this form in electronic version","Documentos  a adjuntar a este formulario en version electrónica")</f>
        <v>Documentos  a adjuntar a este formulario en version electrónica</v>
      </c>
      <c r="C62" s="73"/>
      <c r="D62" s="73"/>
      <c r="E62" s="40" t="str">
        <f xml:space="preserve"> CHOOSE(Language,"Ce fichier enregistré au format EXCEL","This file saved as an EXCEL file","Este archivo guardado en formato EXCEL")</f>
        <v>Este archivo guardado en formato EXCEL</v>
      </c>
    </row>
    <row r="63" spans="2:11" x14ac:dyDescent="0.3">
      <c r="E63" s="15" t="str">
        <f xml:space="preserve"> CHOOSE(Language,"Statut de l'organisation","Statut of the organisation","Estatus de la organización")</f>
        <v>Estatus de la organización</v>
      </c>
    </row>
    <row r="64" spans="2:11" x14ac:dyDescent="0.3">
      <c r="E64" s="15" t="str">
        <f xml:space="preserve"> CHOOSE(Language,"Membres de l'organisation (le cas échéant)","Members of the organisation (if applicable)","Miembros de la organización (si aplicable)")</f>
        <v>Miembros de la organización (si aplicable)</v>
      </c>
    </row>
    <row r="65" spans="2:6" x14ac:dyDescent="0.3">
      <c r="E65" s="15" t="str">
        <f xml:space="preserve"> CHOOSE(Language,"Logo (format jpeg ou png)","Logo (jpeg or png format)","Logo (en formato jpeg o png )")</f>
        <v>Logo (en formato jpeg o png )</v>
      </c>
    </row>
    <row r="67" spans="2:6" ht="14.05" customHeight="1" x14ac:dyDescent="0.3">
      <c r="B67" s="58" t="str">
        <f xml:space="preserve"> CHOOSE(Language,"A renvoyer par courrier electronique - accompagné de la/ ou des déclaration(s) d'intention datée(s) et signée(s) au format pdf - à l'adresse suivante : secretariat@4p1000.org","To be sent by e-mail - accompanied by the dated and signed declaration(s) of intent in pdf format - to the following address: secretariat@4p1000.org","Para ser enviado por correo electrónico - acompañado de la (s) declaración (es) de intención fechada (s) y firmada (s) en formato pdf - a la siguiente dirección: secretariat@4p1000.org")</f>
        <v>Para ser enviado por correo electrónico - acompañado de la (s) declaración (es) de intención fechada (s) y firmada (s) en formato pdf - a la siguiente dirección: secretariat@4p1000.org</v>
      </c>
      <c r="C67" s="58"/>
      <c r="D67" s="58"/>
      <c r="E67" s="58"/>
      <c r="F67" s="58"/>
    </row>
    <row r="68" spans="2:6" x14ac:dyDescent="0.3">
      <c r="B68" s="58"/>
      <c r="C68" s="58"/>
      <c r="D68" s="58"/>
      <c r="E68" s="58"/>
      <c r="F68" s="58"/>
    </row>
  </sheetData>
  <sheetProtection sheet="1" objects="1" scenarios="1" selectLockedCells="1"/>
  <mergeCells count="16">
    <mergeCell ref="B67:F68"/>
    <mergeCell ref="B21:C21"/>
    <mergeCell ref="E21:F21"/>
    <mergeCell ref="C24:F24"/>
    <mergeCell ref="C47:E47"/>
    <mergeCell ref="C46:E46"/>
    <mergeCell ref="C48:E48"/>
    <mergeCell ref="C49:E49"/>
    <mergeCell ref="C31:F31"/>
    <mergeCell ref="B42:F42"/>
    <mergeCell ref="B62:D62"/>
    <mergeCell ref="C56:E56"/>
    <mergeCell ref="C57:E57"/>
    <mergeCell ref="B36:F38"/>
    <mergeCell ref="C54:E54"/>
    <mergeCell ref="C55:E55"/>
  </mergeCells>
  <dataValidations count="4">
    <dataValidation type="list" allowBlank="1" showInputMessage="1" showErrorMessage="1" sqref="A16" xr:uid="{00000000-0002-0000-0000-000000000000}">
      <formula1>"FR,EN,SP"</formula1>
    </dataValidation>
    <dataValidation type="list" allowBlank="1" showInputMessage="1" showErrorMessage="1" sqref="C40" xr:uid="{00000000-0002-0000-0000-000001000000}">
      <formula1>$A$5:$A$7</formula1>
    </dataValidation>
    <dataValidation type="list" allowBlank="1" showInputMessage="1" showErrorMessage="1" sqref="C20" xr:uid="{00000000-0002-0000-0000-000002000000}">
      <formula1>$A$2:$A$3</formula1>
    </dataValidation>
    <dataValidation type="list" allowBlank="1" showInputMessage="1" showErrorMessage="1" sqref="F23 F20" xr:uid="{00000000-0002-0000-0000-000003000000}">
      <formula1>$A$9:$A$15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2"/>
  <sheetViews>
    <sheetView topLeftCell="O1" workbookViewId="0">
      <selection activeCell="U7" sqref="U7"/>
    </sheetView>
  </sheetViews>
  <sheetFormatPr baseColWidth="10" defaultRowHeight="12.45" x14ac:dyDescent="0.3"/>
  <cols>
    <col min="21" max="21" width="22.61328125" customWidth="1"/>
  </cols>
  <sheetData>
    <row r="1" spans="1:29" x14ac:dyDescent="0.3">
      <c r="A1" s="44" t="s">
        <v>12</v>
      </c>
      <c r="B1" s="44" t="s">
        <v>13</v>
      </c>
      <c r="C1" s="44" t="s">
        <v>14</v>
      </c>
      <c r="D1" s="44" t="s">
        <v>15</v>
      </c>
      <c r="E1" s="44" t="s">
        <v>16</v>
      </c>
      <c r="F1" s="44" t="s">
        <v>17</v>
      </c>
      <c r="G1" s="44" t="s">
        <v>18</v>
      </c>
      <c r="H1" s="44" t="s">
        <v>19</v>
      </c>
      <c r="I1" s="44" t="s">
        <v>20</v>
      </c>
      <c r="J1" s="44" t="s">
        <v>21</v>
      </c>
      <c r="K1" s="44" t="s">
        <v>22</v>
      </c>
      <c r="L1" s="44" t="s">
        <v>23</v>
      </c>
      <c r="M1" s="44" t="s">
        <v>24</v>
      </c>
      <c r="N1" s="44" t="s">
        <v>25</v>
      </c>
      <c r="O1" s="44" t="s">
        <v>26</v>
      </c>
      <c r="P1" s="44" t="s">
        <v>27</v>
      </c>
      <c r="Q1" s="44" t="s">
        <v>28</v>
      </c>
      <c r="R1" s="44" t="s">
        <v>29</v>
      </c>
      <c r="S1" s="44" t="s">
        <v>30</v>
      </c>
      <c r="T1" s="44" t="s">
        <v>31</v>
      </c>
      <c r="U1" s="44" t="s">
        <v>60</v>
      </c>
      <c r="V1" s="44" t="s">
        <v>32</v>
      </c>
      <c r="W1" s="44" t="s">
        <v>33</v>
      </c>
      <c r="X1" s="44" t="s">
        <v>34</v>
      </c>
      <c r="Y1" s="44" t="s">
        <v>35</v>
      </c>
      <c r="Z1" s="44" t="s">
        <v>36</v>
      </c>
      <c r="AA1" s="44" t="s">
        <v>37</v>
      </c>
      <c r="AB1" s="44" t="s">
        <v>38</v>
      </c>
      <c r="AC1" s="44" t="s">
        <v>39</v>
      </c>
    </row>
    <row r="2" spans="1:29" x14ac:dyDescent="0.3">
      <c r="A2">
        <f>Formulaire!C24</f>
        <v>0</v>
      </c>
      <c r="B2">
        <f>Formulaire!C24</f>
        <v>0</v>
      </c>
      <c r="C2">
        <f>Formulaire!C26</f>
        <v>0</v>
      </c>
      <c r="D2">
        <f>Formulaire!C27</f>
        <v>0</v>
      </c>
      <c r="E2">
        <f>Formulaire!C28</f>
        <v>0</v>
      </c>
      <c r="F2">
        <f>Formulaire!C29</f>
        <v>0</v>
      </c>
      <c r="I2">
        <f>Formulaire!C31</f>
        <v>0</v>
      </c>
      <c r="J2">
        <f>Formulaire!F26</f>
        <v>0</v>
      </c>
      <c r="K2">
        <f>Formulaire!F27</f>
        <v>0</v>
      </c>
      <c r="L2">
        <f>Formulaire!F28</f>
        <v>0</v>
      </c>
      <c r="M2">
        <f>Formulaire!F29</f>
        <v>0</v>
      </c>
      <c r="N2">
        <f>Formulaire!C33</f>
        <v>0</v>
      </c>
      <c r="O2">
        <f>Formulaire!E33</f>
        <v>0</v>
      </c>
      <c r="P2">
        <f>Formulaire!B36</f>
        <v>0</v>
      </c>
      <c r="Q2" s="56" t="e">
        <f xml:space="preserve"> CHOOSE(Language,VLOOKUP(Formulaire!C40,Formulaire!$A$5:$D$7,4,FALSE),Formulaire!C40,VLOOKUP(Formulaire!C40,Formulaire!$A$5:$D$7,4,FALSE))</f>
        <v>#N/A</v>
      </c>
      <c r="R2">
        <f>Formulaire!B42</f>
        <v>0</v>
      </c>
      <c r="S2" t="str">
        <f>IF(Formulaire!C20="FORUM",0,"")</f>
        <v/>
      </c>
      <c r="T2" t="str">
        <f>IF(Formulaire!C20="CONSORTIUM",0,"")</f>
        <v/>
      </c>
      <c r="U2" t="e">
        <f xml:space="preserve"> CHOOSE(Language,VLOOKUP(Formulaire!F20,Formulaire!$A$9:$D$15,4,FALSE),Formulaire!F20,VLOOKUP(Formulaire!F20,Formulaire!$A$9:$D$15,4,FALSE))</f>
        <v>#N/A</v>
      </c>
      <c r="V2">
        <f>Formulaire!C46</f>
        <v>0</v>
      </c>
      <c r="W2">
        <f>Formulaire!C47</f>
        <v>0</v>
      </c>
      <c r="X2">
        <f>Formulaire!C48</f>
        <v>0</v>
      </c>
      <c r="Y2">
        <f>Formulaire!C49</f>
        <v>0</v>
      </c>
      <c r="Z2">
        <f>Formulaire!C54</f>
        <v>0</v>
      </c>
      <c r="AA2">
        <f>Formulaire!C55</f>
        <v>0</v>
      </c>
      <c r="AB2">
        <f>Formulaire!C56</f>
        <v>0</v>
      </c>
      <c r="AC2">
        <f>Formulaire!C57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Data</vt:lpstr>
      <vt:lpstr>Language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Luu, Paul (CGIAR Consortium)</dc:creator>
  <cp:lastModifiedBy>Luu, Paul (CGIAR Consortium)</cp:lastModifiedBy>
  <cp:lastPrinted>2019-05-02T16:11:02Z</cp:lastPrinted>
  <dcterms:created xsi:type="dcterms:W3CDTF">2018-01-19T10:02:32Z</dcterms:created>
  <dcterms:modified xsi:type="dcterms:W3CDTF">2019-06-25T12:30:37Z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